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3 GMIM\EXAMENES\"/>
    </mc:Choice>
  </mc:AlternateContent>
  <xr:revisionPtr revIDLastSave="0" documentId="13_ncr:1_{D54FD664-F34E-421B-AF21-9257B45FAB12}" xr6:coauthVersionLast="47" xr6:coauthVersionMax="47" xr10:uidLastSave="{00000000-0000-0000-0000-000000000000}"/>
  <workbookProtection workbookAlgorithmName="SHA-512" workbookHashValue="PSOtKXhqb6Wdj+pxjemZNZLL0sat5VBz0ibQURjFZCi59L6lU3hOjVaV/NfYCst8GU7XweYNUKfWY1wpqF64oA==" workbookSaltValue="L+quYiRW2CXmyWu/+BESjA==" workbookSpinCount="100000" lockStructure="1"/>
  <bookViews>
    <workbookView xWindow="-108" yWindow="-108" windowWidth="23256" windowHeight="12576" tabRatio="751" xr2:uid="{00000000-000D-0000-FFFF-FFFF00000000}"/>
  </bookViews>
  <sheets>
    <sheet name="EXAMENES" sheetId="1" r:id="rId1"/>
    <sheet name="LISTAS NOTA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F8" i="1" s="1"/>
  <c r="E5" i="1"/>
  <c r="E8" i="1" s="1"/>
  <c r="G8" i="1"/>
  <c r="D8" i="1"/>
  <c r="C8" i="1"/>
</calcChain>
</file>

<file path=xl/sharedStrings.xml><?xml version="1.0" encoding="utf-8"?>
<sst xmlns="http://schemas.openxmlformats.org/spreadsheetml/2006/main" count="71" uniqueCount="61">
  <si>
    <t>Apellidos y nombre</t>
  </si>
  <si>
    <t>Grupo</t>
  </si>
  <si>
    <t>D.N.I.</t>
  </si>
  <si>
    <t>APELLIDOS, NOMBRE</t>
  </si>
  <si>
    <t>GRUPO</t>
  </si>
  <si>
    <t>EXTRAORD.</t>
  </si>
  <si>
    <t>Tr1</t>
  </si>
  <si>
    <t>Tr3</t>
  </si>
  <si>
    <t xml:space="preserve">Grupos A y B. GMIM.                                    </t>
  </si>
  <si>
    <r>
      <t xml:space="preserve">DNI </t>
    </r>
    <r>
      <rPr>
        <b/>
        <i/>
        <sz val="14"/>
        <color indexed="9"/>
        <rFont val="Arial"/>
        <family val="2"/>
      </rPr>
      <t>(sin letra) NIE (con letras)</t>
    </r>
  </si>
  <si>
    <t>CALIFICACIÓN FINAL</t>
  </si>
  <si>
    <t>EMAIL</t>
  </si>
  <si>
    <t>escrito 1ºPARCIAL</t>
  </si>
  <si>
    <t>orden. 1ºPARCIAL</t>
  </si>
  <si>
    <t>escrito 2ºPARCIAL</t>
  </si>
  <si>
    <t>orden. 2ºPARCIAL</t>
  </si>
  <si>
    <t>A (GMIM)</t>
  </si>
  <si>
    <t>B (GMIM)</t>
  </si>
  <si>
    <t xml:space="preserve"> escrito ORDINAR.</t>
  </si>
  <si>
    <t xml:space="preserve"> ordenador ORDINAR.</t>
  </si>
  <si>
    <r>
      <t xml:space="preserve">Si algún alumno no consigue ver su calificación, debe enviar un correo con su NOMBRE, DNI (o NIE), grado y grupo matriculado a </t>
    </r>
    <r>
      <rPr>
        <i/>
        <sz val="11"/>
        <color theme="4" tint="-0.249977111117893"/>
        <rFont val="Calibri"/>
        <family val="2"/>
        <scheme val="minor"/>
      </rPr>
      <t>jhermoso@ugr.es</t>
    </r>
    <r>
      <rPr>
        <i/>
        <sz val="11"/>
        <rFont val="Calibri"/>
        <family val="2"/>
        <scheme val="minor"/>
      </rPr>
      <t>. En el asunto indique "calificaciones de los exámenes de TC3".</t>
    </r>
  </si>
  <si>
    <t xml:space="preserve">CALIFICACIONES DE LOS EXÁMENES </t>
  </si>
  <si>
    <t>Y CALIFICACIÓN FINAL DE LA ASIGNATURA</t>
  </si>
  <si>
    <t>cada examen sobre 10 puntos</t>
  </si>
  <si>
    <t>En la parte superior (celdas blancas) aparece la calificación de cada examen sobre 10 puntos y la calificación obtenida en los trabajos sobre 3 puntos.</t>
  </si>
  <si>
    <r>
      <t xml:space="preserve">La </t>
    </r>
    <r>
      <rPr>
        <b/>
        <i/>
        <sz val="11"/>
        <rFont val="Calibri"/>
        <family val="2"/>
        <scheme val="minor"/>
      </rPr>
      <t>CALIFICACIÓN FINAL de la asignatura</t>
    </r>
    <r>
      <rPr>
        <i/>
        <sz val="11"/>
        <rFont val="Calibri"/>
        <family val="2"/>
        <scheme val="minor"/>
      </rPr>
      <t xml:space="preserve"> es la suma de la puntuación obtenida en el </t>
    </r>
    <r>
      <rPr>
        <b/>
        <i/>
        <sz val="11"/>
        <rFont val="Calibri"/>
        <family val="2"/>
        <scheme val="minor"/>
      </rPr>
      <t xml:space="preserve">examen escrito </t>
    </r>
    <r>
      <rPr>
        <i/>
        <sz val="11"/>
        <rFont val="Calibri"/>
        <family val="2"/>
        <scheme val="minor"/>
      </rPr>
      <t xml:space="preserve">(sobre 4,9) más la obtenida en el </t>
    </r>
    <r>
      <rPr>
        <b/>
        <i/>
        <sz val="11"/>
        <rFont val="Calibri"/>
        <family val="2"/>
        <scheme val="minor"/>
      </rPr>
      <t>examen con Excel</t>
    </r>
    <r>
      <rPr>
        <i/>
        <sz val="11"/>
        <rFont val="Calibri"/>
        <family val="2"/>
        <scheme val="minor"/>
      </rPr>
      <t xml:space="preserve"> (sobre 2,1) más los</t>
    </r>
    <r>
      <rPr>
        <b/>
        <i/>
        <sz val="11"/>
        <rFont val="Calibri"/>
        <family val="2"/>
        <scheme val="minor"/>
      </rPr>
      <t xml:space="preserve"> trabajos</t>
    </r>
    <r>
      <rPr>
        <i/>
        <sz val="11"/>
        <rFont val="Calibri"/>
        <family val="2"/>
        <scheme val="minor"/>
      </rPr>
      <t xml:space="preserve"> (sobre 3)</t>
    </r>
    <r>
      <rPr>
        <b/>
        <i/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 </t>
    </r>
    <r>
      <rPr>
        <b/>
        <sz val="11"/>
        <color theme="4" tint="-0.249977111117893"/>
        <rFont val="Calibri"/>
        <family val="2"/>
        <scheme val="minor"/>
      </rPr>
      <t>Suma de las calificaciones en azul.</t>
    </r>
  </si>
  <si>
    <t>total trabajos</t>
  </si>
  <si>
    <t>17 JUNIO ESCRITO</t>
  </si>
  <si>
    <t>17 JUNIO ORDENADOR</t>
  </si>
  <si>
    <t>CARA MARTIN, JUAN</t>
  </si>
  <si>
    <t>jcaramartin@correo.ugr.es</t>
  </si>
  <si>
    <t>FUENTE ESLAVA, NEREA</t>
  </si>
  <si>
    <t>nereafuente@correo.ugr.es</t>
  </si>
  <si>
    <t>JIMENEZ LOPEZ, ALEJANDRA</t>
  </si>
  <si>
    <t>alejandrajl@correo.ugr.es</t>
  </si>
  <si>
    <t>LOPEZ RODRIGUEZ, VICTOR MARTIN</t>
  </si>
  <si>
    <t>victor03@correo.ugr.es</t>
  </si>
  <si>
    <t>ORTIZ GOMEZ, AITOR</t>
  </si>
  <si>
    <t>aitorcazorla@correo.ugr.es</t>
  </si>
  <si>
    <t>PACHECO GONZALEZ, JAVIER</t>
  </si>
  <si>
    <t>javierpacheco@correo.ugr.es</t>
  </si>
  <si>
    <t>VELASCO GAMEZ, ELENA OLGA</t>
  </si>
  <si>
    <t>evelascogamez@correo.ugr.es</t>
  </si>
  <si>
    <t>VILLENA GONZALEZ, LUCIA</t>
  </si>
  <si>
    <t>luciavg@correo.ugr.es</t>
  </si>
  <si>
    <t>ABELEIRA ARBELAEZ, ELVIRA</t>
  </si>
  <si>
    <t>gordi18@correo.ugr.es</t>
  </si>
  <si>
    <t>GARCIA GOMEZ, ROCIO</t>
  </si>
  <si>
    <t>rociogarc09@correo.ugr.es</t>
  </si>
  <si>
    <t>MOYA ANDREU, MARTA</t>
  </si>
  <si>
    <t>martamoya74@correo.ugr.es</t>
  </si>
  <si>
    <t>TÉCNICAS CUANTITATIVAS III. Curso 2023-2024.</t>
  </si>
  <si>
    <t>Tr2</t>
  </si>
  <si>
    <t>ROMERO VIDAL, LAURA</t>
  </si>
  <si>
    <t>larovi@correo.ugr.es</t>
  </si>
  <si>
    <t>Tr4</t>
  </si>
  <si>
    <t>TOTAL TRAB.</t>
  </si>
  <si>
    <t>CALIFICACION FINAL</t>
  </si>
  <si>
    <t xml:space="preserve">Se aprueba con una calificación final mayor o igual a 5. </t>
  </si>
  <si>
    <r>
      <rPr>
        <b/>
        <i/>
        <sz val="11"/>
        <color theme="1"/>
        <rFont val="Calibri"/>
        <family val="2"/>
        <scheme val="minor"/>
      </rPr>
      <t>La máxima calificación</t>
    </r>
    <r>
      <rPr>
        <i/>
        <sz val="11"/>
        <color theme="1"/>
        <rFont val="Calibri"/>
        <family val="2"/>
        <scheme val="minor"/>
      </rPr>
      <t xml:space="preserve"> para cada examen es: 4,9 (escrito) y  2,1 (ordenador). 7</t>
    </r>
    <r>
      <rPr>
        <b/>
        <i/>
        <sz val="11"/>
        <color theme="1"/>
        <rFont val="Calibri"/>
        <family val="2"/>
        <scheme val="minor"/>
      </rPr>
      <t xml:space="preserve"> puntos en total</t>
    </r>
    <r>
      <rPr>
        <i/>
        <sz val="11"/>
        <color theme="1"/>
        <rFont val="Calibri"/>
        <family val="2"/>
        <scheme val="minor"/>
      </rPr>
      <t>.</t>
    </r>
  </si>
  <si>
    <r>
      <rPr>
        <b/>
        <i/>
        <sz val="14"/>
        <rFont val="Calibri"/>
        <family val="2"/>
        <scheme val="minor"/>
      </rPr>
      <t>Revisión de los exámenes parciales:</t>
    </r>
    <r>
      <rPr>
        <i/>
        <sz val="14"/>
        <rFont val="Calibri"/>
        <family val="2"/>
        <scheme val="minor"/>
      </rPr>
      <t xml:space="preserve"> Jueves 20 de junio de 10:00 a 11:00 (despacho C208).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</si>
</sst>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</font>
    <font>
      <i/>
      <sz val="14"/>
      <color theme="1" tint="0.49998474074526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6"/>
      <color theme="4" tint="-0.249977111117893"/>
      <name val="Arial"/>
      <family val="2"/>
    </font>
    <font>
      <b/>
      <sz val="18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14"/>
      <color indexed="9"/>
      <name val="Arial"/>
      <family val="2"/>
    </font>
    <font>
      <b/>
      <sz val="1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1"/>
      <color theme="4" tint="-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4" borderId="5" xfId="0" applyFont="1" applyFill="1" applyBorder="1" applyAlignment="1">
      <alignment horizontal="center" vertical="center"/>
    </xf>
    <xf numFmtId="0" fontId="8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0" xfId="0" applyFont="1"/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4" fillId="0" borderId="0" xfId="0" applyFon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7" fillId="0" borderId="0" xfId="0" applyFont="1"/>
    <xf numFmtId="0" fontId="1" fillId="4" borderId="1" xfId="0" applyFont="1" applyFill="1" applyBorder="1" applyProtection="1">
      <protection locked="0"/>
    </xf>
    <xf numFmtId="0" fontId="24" fillId="4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2" fontId="4" fillId="4" borderId="7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164" fontId="15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2" fillId="3" borderId="4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hidden="1"/>
    </xf>
    <xf numFmtId="2" fontId="4" fillId="4" borderId="9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hidden="1"/>
    </xf>
    <xf numFmtId="0" fontId="15" fillId="6" borderId="12" xfId="0" applyFont="1" applyFill="1" applyBorder="1" applyAlignment="1" applyProtection="1">
      <alignment horizontal="left" vertical="center" wrapText="1"/>
      <protection locked="0"/>
    </xf>
    <xf numFmtId="2" fontId="15" fillId="6" borderId="2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2" xfId="0" applyNumberFormat="1" applyFont="1" applyBorder="1" applyAlignment="1" applyProtection="1">
      <alignment horizontal="center" vertical="center" wrapText="1"/>
      <protection hidden="1"/>
    </xf>
    <xf numFmtId="164" fontId="15" fillId="6" borderId="1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right" vertical="center" wrapText="1"/>
      <protection hidden="1"/>
    </xf>
    <xf numFmtId="0" fontId="0" fillId="0" borderId="3" xfId="0" applyBorder="1" applyProtection="1">
      <protection hidden="1"/>
    </xf>
    <xf numFmtId="164" fontId="15" fillId="6" borderId="15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5" fillId="6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29" fillId="0" borderId="0" xfId="0" applyFont="1"/>
    <xf numFmtId="2" fontId="4" fillId="0" borderId="0" xfId="0" applyNumberFormat="1" applyFont="1" applyAlignment="1">
      <alignment horizontal="center" vertical="center"/>
    </xf>
    <xf numFmtId="2" fontId="0" fillId="0" borderId="3" xfId="0" applyNumberFormat="1" applyBorder="1" applyAlignment="1" applyProtection="1">
      <alignment horizontal="right" vertical="center" wrapText="1"/>
      <protection hidden="1"/>
    </xf>
    <xf numFmtId="2" fontId="0" fillId="2" borderId="2" xfId="0" applyNumberFormat="1" applyFill="1" applyBorder="1" applyAlignment="1" applyProtection="1">
      <alignment horizontal="right" vertical="center" wrapText="1"/>
      <protection hidden="1"/>
    </xf>
    <xf numFmtId="164" fontId="0" fillId="2" borderId="15" xfId="0" applyNumberFormat="1" applyFill="1" applyBorder="1" applyAlignment="1" applyProtection="1">
      <alignment horizontal="right" vertical="center" wrapText="1"/>
      <protection hidden="1"/>
    </xf>
    <xf numFmtId="2" fontId="33" fillId="0" borderId="16" xfId="0" applyNumberFormat="1" applyFont="1" applyBorder="1" applyProtection="1">
      <protection hidden="1"/>
    </xf>
    <xf numFmtId="2" fontId="26" fillId="0" borderId="16" xfId="0" applyNumberFormat="1" applyFont="1" applyBorder="1" applyProtection="1">
      <protection hidden="1"/>
    </xf>
    <xf numFmtId="0" fontId="30" fillId="0" borderId="0" xfId="0" applyFont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164" fontId="1" fillId="0" borderId="14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17"/>
  <sheetViews>
    <sheetView showGridLines="0" showRowColHeaders="0" tabSelected="1" zoomScale="90" zoomScaleNormal="90" workbookViewId="0">
      <selection activeCell="B8" sqref="B8"/>
    </sheetView>
  </sheetViews>
  <sheetFormatPr baseColWidth="10" defaultColWidth="11.44140625" defaultRowHeight="14.4" x14ac:dyDescent="0.3"/>
  <cols>
    <col min="1" max="1" width="1.44140625" customWidth="1"/>
    <col min="2" max="2" width="22.44140625" customWidth="1"/>
    <col min="3" max="3" width="58.5546875" customWidth="1"/>
    <col min="4" max="4" width="15" customWidth="1"/>
    <col min="5" max="6" width="18.6640625" customWidth="1"/>
    <col min="7" max="7" width="28.109375" customWidth="1"/>
    <col min="8" max="8" width="21.33203125" customWidth="1"/>
    <col min="9" max="9" width="20.6640625" customWidth="1"/>
    <col min="10" max="10" width="18.44140625" customWidth="1"/>
    <col min="11" max="11" width="22.44140625" customWidth="1"/>
  </cols>
  <sheetData>
    <row r="2" spans="2:7" ht="20.25" customHeight="1" x14ac:dyDescent="0.3">
      <c r="B2" s="11" t="s">
        <v>51</v>
      </c>
      <c r="C2" s="9"/>
      <c r="D2" s="9"/>
      <c r="E2" s="9"/>
      <c r="F2" s="9"/>
      <c r="G2" s="9"/>
    </row>
    <row r="3" spans="2:7" ht="20.25" customHeight="1" x14ac:dyDescent="0.3">
      <c r="B3" s="57" t="s">
        <v>21</v>
      </c>
      <c r="C3" s="9"/>
      <c r="D3" s="9"/>
      <c r="E3" s="9"/>
      <c r="F3" s="9"/>
      <c r="G3" s="9"/>
    </row>
    <row r="4" spans="2:7" ht="20.25" customHeight="1" x14ac:dyDescent="0.3">
      <c r="B4" s="57" t="s">
        <v>22</v>
      </c>
      <c r="C4" s="10"/>
      <c r="D4" s="10"/>
      <c r="E4" s="67" t="s">
        <v>23</v>
      </c>
      <c r="F4" s="67"/>
      <c r="G4" s="65" t="s">
        <v>26</v>
      </c>
    </row>
    <row r="5" spans="2:7" ht="20.25" customHeight="1" x14ac:dyDescent="0.3">
      <c r="B5" s="1" t="s">
        <v>8</v>
      </c>
      <c r="C5" s="10"/>
      <c r="D5" s="10"/>
      <c r="E5" s="40" t="str">
        <f>IF(B8="","",IF(INDEX('LISTAS NOTAS'!O$1:O$812,MATCH($B8,'LISTAS NOTAS'!$B$1:$B$812,0))="","",INDEX('LISTAS NOTAS'!O$1:O$812,MATCH($B8,'LISTAS NOTAS'!$B$1:$B$812,0))))</f>
        <v/>
      </c>
      <c r="F5" s="40" t="str">
        <f>IF(B8="","",IF(INDEX('LISTAS NOTAS'!P$1:P$812,MATCH($B8,'LISTAS NOTAS'!$B$1:$B$812,0))="","",INDEX('LISTAS NOTAS'!P$1:P$812,MATCH($B8,'LISTAS NOTAS'!$B$1:$B$812,0))))</f>
        <v/>
      </c>
      <c r="G5" s="59" t="str">
        <f>IF(B8="","",IF(INDEX('LISTAS NOTAS'!J$1:J$812,MATCH($B8,'LISTAS NOTAS'!$B$1:$B$812,0))="","",INDEX('LISTAS NOTAS'!J$1:J$812,MATCH($B8,'LISTAS NOTAS'!$B$1:$B$812,0))))</f>
        <v/>
      </c>
    </row>
    <row r="6" spans="2:7" ht="7.5" customHeight="1" thickBot="1" x14ac:dyDescent="0.5">
      <c r="B6" s="16"/>
      <c r="C6" s="2"/>
      <c r="D6" s="2"/>
      <c r="E6" s="2"/>
      <c r="F6" s="2"/>
      <c r="G6" s="2"/>
    </row>
    <row r="7" spans="2:7" ht="45" customHeight="1" thickTop="1" x14ac:dyDescent="0.3">
      <c r="B7" s="37" t="s">
        <v>9</v>
      </c>
      <c r="C7" s="3" t="s">
        <v>0</v>
      </c>
      <c r="D7" s="3" t="s">
        <v>1</v>
      </c>
      <c r="E7" s="12" t="s">
        <v>27</v>
      </c>
      <c r="F7" s="13" t="s">
        <v>28</v>
      </c>
      <c r="G7" s="28" t="s">
        <v>10</v>
      </c>
    </row>
    <row r="8" spans="2:7" ht="18" thickBot="1" x14ac:dyDescent="0.35">
      <c r="B8" s="26"/>
      <c r="C8" s="25" t="str">
        <f>IF(B8="","",IF(COUNTIF('LISTAS NOTAS'!B:B,B8)&lt;1,"ESCRIBE CORRECTAMENTE EL DNI/NIE",INDEX('LISTAS NOTAS'!C$1:C$812,MATCH($B8,'LISTAS NOTAS'!$B$1:$B$812,0))))</f>
        <v/>
      </c>
      <c r="D8" s="25" t="str">
        <f>IF(B8="","",INDEX('LISTAS NOTAS'!E$1:E$812,MATCH($B8,'LISTAS NOTAS'!$B$1:$B$812,0)))</f>
        <v/>
      </c>
      <c r="E8" s="27" t="str">
        <f>IF(B8="","",IF(E5="","",0.49*E5))</f>
        <v/>
      </c>
      <c r="F8" s="39" t="str">
        <f>IF(B8="","",IF(F5="","",0.21*F5))</f>
        <v/>
      </c>
      <c r="G8" s="66" t="str">
        <f>IF(B8="","",IF(INDEX('LISTAS NOTAS'!Q$1:Q$812,MATCH($B8,'LISTAS NOTAS'!$B$1:$B$812,0))="","",INDEX('LISTAS NOTAS'!Q$1:Q$812,MATCH($B8,'LISTAS NOTAS'!$B$1:$B$812,0))))</f>
        <v/>
      </c>
    </row>
    <row r="9" spans="2:7" ht="7.5" customHeight="1" thickTop="1" x14ac:dyDescent="0.3">
      <c r="B9" s="4"/>
      <c r="C9" s="8"/>
      <c r="D9" s="8"/>
      <c r="E9" s="6"/>
      <c r="F9" s="6"/>
    </row>
    <row r="10" spans="2:7" x14ac:dyDescent="0.3">
      <c r="B10" s="22" t="s">
        <v>25</v>
      </c>
      <c r="C10" s="7"/>
    </row>
    <row r="11" spans="2:7" x14ac:dyDescent="0.3">
      <c r="B11" t="s">
        <v>58</v>
      </c>
      <c r="C11" s="7"/>
    </row>
    <row r="12" spans="2:7" ht="15.6" x14ac:dyDescent="0.3">
      <c r="B12" s="23" t="s">
        <v>59</v>
      </c>
      <c r="E12" s="5"/>
      <c r="F12" s="5"/>
      <c r="G12" s="5"/>
    </row>
    <row r="13" spans="2:7" ht="15.6" x14ac:dyDescent="0.3">
      <c r="B13" t="s">
        <v>24</v>
      </c>
      <c r="E13" s="5"/>
      <c r="F13" s="5"/>
      <c r="G13" s="5"/>
    </row>
    <row r="15" spans="2:7" x14ac:dyDescent="0.3">
      <c r="B15" s="22" t="s">
        <v>20</v>
      </c>
    </row>
    <row r="16" spans="2:7" x14ac:dyDescent="0.3">
      <c r="B16" s="22"/>
    </row>
    <row r="17" spans="2:2" ht="18" x14ac:dyDescent="0.35">
      <c r="B17" s="58" t="s">
        <v>60</v>
      </c>
    </row>
  </sheetData>
  <sheetProtection algorithmName="SHA-512" hashValue="OdjONKHKIY6tAVwBcryD/PMdpbQfzy4sWG4Vv7hEN9VvlTWSWLsDMqE2imRbPLm5y7ohguc18YozFINk4zZH/w==" saltValue="PInLdnR7TaupAgU2gqKVlA==" spinCount="100000" sheet="1" formatColumns="0" selectLockedCells="1"/>
  <mergeCells count="1"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R13"/>
  <sheetViews>
    <sheetView showGridLines="0" workbookViewId="0">
      <pane ySplit="1" topLeftCell="A2" activePane="bottomLeft" state="frozen"/>
      <selection pane="bottomLeft" activeCell="Q25" sqref="Q25"/>
    </sheetView>
  </sheetViews>
  <sheetFormatPr baseColWidth="10" defaultColWidth="11.44140625" defaultRowHeight="15" customHeight="1" x14ac:dyDescent="0.3"/>
  <cols>
    <col min="1" max="1" width="5.5546875" style="17" customWidth="1"/>
    <col min="2" max="2" width="10.6640625" style="35" customWidth="1"/>
    <col min="3" max="3" width="49.5546875" style="36" bestFit="1" customWidth="1"/>
    <col min="4" max="4" width="28.33203125" style="42" hidden="1" customWidth="1"/>
    <col min="5" max="5" width="11.88671875" style="17" hidden="1" customWidth="1"/>
    <col min="6" max="8" width="9.6640625" style="17" hidden="1" customWidth="1"/>
    <col min="9" max="9" width="13.109375" style="17" hidden="1" customWidth="1"/>
    <col min="10" max="10" width="11.88671875" style="18" hidden="1" customWidth="1"/>
    <col min="11" max="11" width="17" style="18" hidden="1" customWidth="1"/>
    <col min="12" max="12" width="16.88671875" style="18" hidden="1" customWidth="1"/>
    <col min="13" max="13" width="17" style="18" hidden="1" customWidth="1"/>
    <col min="14" max="14" width="19.109375" style="18" hidden="1" customWidth="1"/>
    <col min="15" max="15" width="16.88671875" style="17" customWidth="1"/>
    <col min="16" max="16" width="20.109375" style="35" customWidth="1"/>
    <col min="17" max="17" width="19.109375" style="35" bestFit="1" customWidth="1"/>
    <col min="18" max="18" width="27.33203125" style="35" customWidth="1"/>
    <col min="19" max="16384" width="11.44140625" style="17"/>
  </cols>
  <sheetData>
    <row r="1" spans="1:18" s="20" customFormat="1" ht="15" customHeight="1" x14ac:dyDescent="0.3">
      <c r="A1" s="19">
        <v>1</v>
      </c>
      <c r="B1" s="34" t="s">
        <v>2</v>
      </c>
      <c r="C1" s="34" t="s">
        <v>3</v>
      </c>
      <c r="D1" s="44" t="s">
        <v>11</v>
      </c>
      <c r="E1" s="29" t="s">
        <v>4</v>
      </c>
      <c r="F1" s="29" t="s">
        <v>6</v>
      </c>
      <c r="G1" s="29" t="s">
        <v>52</v>
      </c>
      <c r="H1" s="29" t="s">
        <v>7</v>
      </c>
      <c r="I1" s="45" t="s">
        <v>55</v>
      </c>
      <c r="J1" s="47" t="s">
        <v>56</v>
      </c>
      <c r="K1" s="30" t="s">
        <v>12</v>
      </c>
      <c r="L1" s="31" t="s">
        <v>13</v>
      </c>
      <c r="M1" s="50" t="s">
        <v>14</v>
      </c>
      <c r="N1" s="51" t="s">
        <v>15</v>
      </c>
      <c r="O1" s="30" t="s">
        <v>18</v>
      </c>
      <c r="P1" s="52" t="s">
        <v>19</v>
      </c>
      <c r="Q1" s="56" t="s">
        <v>57</v>
      </c>
      <c r="R1" s="54" t="s">
        <v>5</v>
      </c>
    </row>
    <row r="2" spans="1:18" ht="15" customHeight="1" x14ac:dyDescent="0.3">
      <c r="A2" s="43">
        <v>5</v>
      </c>
      <c r="B2" s="14">
        <v>74545790</v>
      </c>
      <c r="C2" s="21" t="s">
        <v>29</v>
      </c>
      <c r="D2" s="41" t="s">
        <v>30</v>
      </c>
      <c r="E2" s="38" t="s">
        <v>16</v>
      </c>
      <c r="F2" s="38">
        <v>0.76</v>
      </c>
      <c r="G2" s="38">
        <v>0.32</v>
      </c>
      <c r="H2" s="38">
        <v>0.35499999999999998</v>
      </c>
      <c r="I2" s="46">
        <v>0.185</v>
      </c>
      <c r="J2" s="48">
        <v>1.62</v>
      </c>
      <c r="K2" s="60">
        <v>4.5</v>
      </c>
      <c r="L2" s="61">
        <v>4</v>
      </c>
      <c r="M2" s="62">
        <v>0</v>
      </c>
      <c r="N2" s="63">
        <v>5</v>
      </c>
      <c r="O2" s="49">
        <v>9</v>
      </c>
      <c r="P2" s="53">
        <v>10</v>
      </c>
      <c r="Q2" s="68">
        <v>8.1300000000000008</v>
      </c>
      <c r="R2" s="55"/>
    </row>
    <row r="3" spans="1:18" ht="15" customHeight="1" x14ac:dyDescent="0.3">
      <c r="A3" s="43">
        <v>11</v>
      </c>
      <c r="B3" s="14">
        <v>73435626</v>
      </c>
      <c r="C3" s="21" t="s">
        <v>31</v>
      </c>
      <c r="D3" s="41" t="s">
        <v>32</v>
      </c>
      <c r="E3" s="38" t="s">
        <v>16</v>
      </c>
      <c r="F3" s="38">
        <v>1.1599999999999999</v>
      </c>
      <c r="G3" s="38">
        <v>0.39</v>
      </c>
      <c r="H3" s="38">
        <v>0.55500000000000005</v>
      </c>
      <c r="I3" s="46">
        <v>0.215</v>
      </c>
      <c r="J3" s="48">
        <v>2.3199999999999998</v>
      </c>
      <c r="K3" s="60">
        <v>1</v>
      </c>
      <c r="L3" s="61">
        <v>6</v>
      </c>
      <c r="M3" s="62">
        <v>2.5</v>
      </c>
      <c r="N3" s="63">
        <v>5</v>
      </c>
      <c r="O3" s="49">
        <v>8.3000000000000007</v>
      </c>
      <c r="P3" s="53">
        <v>10</v>
      </c>
      <c r="Q3" s="68">
        <v>8.4870000000000001</v>
      </c>
      <c r="R3" s="55"/>
    </row>
    <row r="4" spans="1:18" ht="15" customHeight="1" x14ac:dyDescent="0.3">
      <c r="A4" s="43">
        <v>20</v>
      </c>
      <c r="B4" s="14">
        <v>76593482</v>
      </c>
      <c r="C4" s="21" t="s">
        <v>33</v>
      </c>
      <c r="D4" s="41" t="s">
        <v>34</v>
      </c>
      <c r="E4" s="38" t="s">
        <v>16</v>
      </c>
      <c r="F4" s="38">
        <v>0.6</v>
      </c>
      <c r="G4" s="38">
        <v>0.35</v>
      </c>
      <c r="H4" s="38">
        <v>0.26</v>
      </c>
      <c r="I4" s="46">
        <v>0.2</v>
      </c>
      <c r="J4" s="48">
        <v>1.41</v>
      </c>
      <c r="K4" s="60">
        <v>2.5</v>
      </c>
      <c r="L4" s="61">
        <v>3</v>
      </c>
      <c r="M4" s="62">
        <v>2.5</v>
      </c>
      <c r="N4" s="63">
        <v>1</v>
      </c>
      <c r="O4" s="49">
        <v>1.8</v>
      </c>
      <c r="P4" s="53">
        <v>5</v>
      </c>
      <c r="Q4" s="68">
        <v>3.3419999999999996</v>
      </c>
      <c r="R4" s="49"/>
    </row>
    <row r="5" spans="1:18" ht="15" customHeight="1" x14ac:dyDescent="0.3">
      <c r="A5" s="43">
        <v>23</v>
      </c>
      <c r="B5" s="32">
        <v>76738453</v>
      </c>
      <c r="C5" s="33" t="s">
        <v>35</v>
      </c>
      <c r="D5" s="41" t="s">
        <v>36</v>
      </c>
      <c r="E5" s="38" t="s">
        <v>16</v>
      </c>
      <c r="F5" s="38">
        <v>0.65</v>
      </c>
      <c r="G5" s="38" t="e">
        <v>#N/A</v>
      </c>
      <c r="H5" s="38">
        <v>0.36499999999999999</v>
      </c>
      <c r="I5" s="46" t="e">
        <v>#N/A</v>
      </c>
      <c r="J5" s="48">
        <v>1.0150000000000001</v>
      </c>
      <c r="K5" s="60">
        <v>0.5</v>
      </c>
      <c r="L5" s="61"/>
      <c r="M5" s="62"/>
      <c r="N5" s="64"/>
      <c r="O5" s="49">
        <v>3.5</v>
      </c>
      <c r="P5" s="53">
        <v>2.5</v>
      </c>
      <c r="Q5" s="68">
        <v>3.2549999999999999</v>
      </c>
      <c r="R5" s="49"/>
    </row>
    <row r="6" spans="1:18" ht="15" customHeight="1" x14ac:dyDescent="0.3">
      <c r="A6" s="43">
        <v>28</v>
      </c>
      <c r="B6" s="32">
        <v>21037095</v>
      </c>
      <c r="C6" s="33" t="s">
        <v>37</v>
      </c>
      <c r="D6" s="41" t="s">
        <v>38</v>
      </c>
      <c r="E6" s="38" t="s">
        <v>16</v>
      </c>
      <c r="F6" s="38">
        <v>1.1599999999999999</v>
      </c>
      <c r="G6" s="38">
        <v>0.52</v>
      </c>
      <c r="H6" s="38">
        <v>0.64</v>
      </c>
      <c r="I6" s="46">
        <v>0.22500000000000001</v>
      </c>
      <c r="J6" s="48">
        <v>2.5449999999999999</v>
      </c>
      <c r="K6" s="60">
        <v>2</v>
      </c>
      <c r="L6" s="61">
        <v>7</v>
      </c>
      <c r="M6" s="62">
        <v>2.5</v>
      </c>
      <c r="N6" s="63">
        <v>0</v>
      </c>
      <c r="O6" s="49">
        <v>6.8</v>
      </c>
      <c r="P6" s="53">
        <v>4.5</v>
      </c>
      <c r="Q6" s="68">
        <v>6.8220000000000001</v>
      </c>
      <c r="R6" s="49"/>
    </row>
    <row r="7" spans="1:18" ht="15" customHeight="1" x14ac:dyDescent="0.3">
      <c r="A7" s="43">
        <v>29</v>
      </c>
      <c r="B7" s="32">
        <v>79043467</v>
      </c>
      <c r="C7" s="33" t="s">
        <v>39</v>
      </c>
      <c r="D7" s="41" t="s">
        <v>40</v>
      </c>
      <c r="E7" s="38" t="s">
        <v>16</v>
      </c>
      <c r="F7" s="38">
        <v>1.05</v>
      </c>
      <c r="G7" s="38">
        <v>0.45</v>
      </c>
      <c r="H7" s="38">
        <v>0.54</v>
      </c>
      <c r="I7" s="46">
        <v>0.17499999999999999</v>
      </c>
      <c r="J7" s="48">
        <v>2.2149999999999999</v>
      </c>
      <c r="K7" s="60">
        <v>4</v>
      </c>
      <c r="L7" s="61">
        <v>2</v>
      </c>
      <c r="M7" s="62">
        <v>0</v>
      </c>
      <c r="N7" s="63">
        <v>2</v>
      </c>
      <c r="O7" s="49">
        <v>7</v>
      </c>
      <c r="P7" s="53">
        <v>9.5</v>
      </c>
      <c r="Q7" s="68">
        <v>7.64</v>
      </c>
      <c r="R7" s="49"/>
    </row>
    <row r="8" spans="1:18" ht="15" customHeight="1" x14ac:dyDescent="0.3">
      <c r="A8" s="43">
        <v>38</v>
      </c>
      <c r="B8" s="32">
        <v>26556922</v>
      </c>
      <c r="C8" s="33" t="s">
        <v>53</v>
      </c>
      <c r="D8" s="41" t="s">
        <v>54</v>
      </c>
      <c r="E8" s="38" t="s">
        <v>16</v>
      </c>
      <c r="F8" s="38">
        <v>0.67</v>
      </c>
      <c r="G8" s="38">
        <v>0.38</v>
      </c>
      <c r="H8" s="38">
        <v>0.28999999999999998</v>
      </c>
      <c r="I8" s="46">
        <v>0.18</v>
      </c>
      <c r="J8" s="48">
        <v>1.52</v>
      </c>
      <c r="K8" s="60">
        <v>5.5</v>
      </c>
      <c r="L8" s="61">
        <v>3</v>
      </c>
      <c r="M8" s="62">
        <v>0</v>
      </c>
      <c r="N8" s="63">
        <v>2</v>
      </c>
      <c r="O8" s="49">
        <v>8.1999999999999993</v>
      </c>
      <c r="P8" s="53">
        <v>0</v>
      </c>
      <c r="Q8" s="68">
        <v>5.5380000000000003</v>
      </c>
      <c r="R8" s="49"/>
    </row>
    <row r="9" spans="1:18" ht="15" customHeight="1" x14ac:dyDescent="0.3">
      <c r="A9" s="43">
        <v>46</v>
      </c>
      <c r="B9" s="32">
        <v>75572339</v>
      </c>
      <c r="C9" s="33" t="s">
        <v>41</v>
      </c>
      <c r="D9" s="41" t="s">
        <v>42</v>
      </c>
      <c r="E9" s="38" t="s">
        <v>16</v>
      </c>
      <c r="F9" s="38" t="e">
        <v>#N/A</v>
      </c>
      <c r="G9" s="38">
        <v>0.51</v>
      </c>
      <c r="H9" s="38">
        <v>0.42</v>
      </c>
      <c r="I9" s="46" t="e">
        <v>#N/A</v>
      </c>
      <c r="J9" s="48">
        <v>0.92999999999999994</v>
      </c>
      <c r="K9" s="60">
        <v>5.7</v>
      </c>
      <c r="L9" s="61">
        <v>4</v>
      </c>
      <c r="M9" s="62"/>
      <c r="N9" s="63"/>
      <c r="O9" s="49">
        <v>7</v>
      </c>
      <c r="P9" s="53">
        <v>0</v>
      </c>
      <c r="Q9" s="68">
        <v>4.3599999999999994</v>
      </c>
      <c r="R9" s="49"/>
    </row>
    <row r="10" spans="1:18" ht="15" customHeight="1" x14ac:dyDescent="0.3">
      <c r="A10" s="43">
        <v>47</v>
      </c>
      <c r="B10" s="32">
        <v>32091725</v>
      </c>
      <c r="C10" s="33" t="s">
        <v>43</v>
      </c>
      <c r="D10" s="41" t="s">
        <v>44</v>
      </c>
      <c r="E10" s="38" t="s">
        <v>16</v>
      </c>
      <c r="F10" s="38">
        <v>0.84</v>
      </c>
      <c r="G10" s="38" t="e">
        <v>#N/A</v>
      </c>
      <c r="H10" s="38">
        <v>0.55000000000000004</v>
      </c>
      <c r="I10" s="46">
        <v>0.245</v>
      </c>
      <c r="J10" s="48">
        <v>1.6350000000000002</v>
      </c>
      <c r="K10" s="60">
        <v>5</v>
      </c>
      <c r="L10" s="61"/>
      <c r="M10" s="62">
        <v>6</v>
      </c>
      <c r="N10" s="63">
        <v>0</v>
      </c>
      <c r="O10" s="49">
        <v>7</v>
      </c>
      <c r="P10" s="53">
        <v>1</v>
      </c>
      <c r="Q10" s="68">
        <v>5.2749999999999995</v>
      </c>
      <c r="R10" s="49"/>
    </row>
    <row r="11" spans="1:18" ht="15" customHeight="1" x14ac:dyDescent="0.3">
      <c r="A11" s="43">
        <v>102</v>
      </c>
      <c r="B11" s="14">
        <v>71219419</v>
      </c>
      <c r="C11" s="21" t="s">
        <v>45</v>
      </c>
      <c r="D11" s="41" t="s">
        <v>46</v>
      </c>
      <c r="E11" s="38" t="s">
        <v>17</v>
      </c>
      <c r="F11" s="38" t="e">
        <v>#N/A</v>
      </c>
      <c r="G11" s="38">
        <v>0.23</v>
      </c>
      <c r="H11" s="38">
        <v>0.38</v>
      </c>
      <c r="I11" s="46">
        <v>0.16500000000000001</v>
      </c>
      <c r="J11" s="48">
        <v>0.77500000000000002</v>
      </c>
      <c r="K11" s="60">
        <v>4</v>
      </c>
      <c r="L11" s="61">
        <v>1.5</v>
      </c>
      <c r="M11" s="62">
        <v>5</v>
      </c>
      <c r="N11" s="63">
        <v>4</v>
      </c>
      <c r="O11" s="49">
        <v>3.5</v>
      </c>
      <c r="P11" s="53">
        <v>4</v>
      </c>
      <c r="Q11" s="68">
        <v>3.3299999999999996</v>
      </c>
      <c r="R11" s="55"/>
    </row>
    <row r="12" spans="1:18" ht="15" customHeight="1" x14ac:dyDescent="0.3">
      <c r="A12" s="19">
        <v>115</v>
      </c>
      <c r="B12" s="14">
        <v>48779675</v>
      </c>
      <c r="C12" s="21" t="s">
        <v>47</v>
      </c>
      <c r="D12" s="41" t="s">
        <v>48</v>
      </c>
      <c r="E12" s="38" t="s">
        <v>17</v>
      </c>
      <c r="F12" s="38">
        <v>1.1200000000000001</v>
      </c>
      <c r="G12" s="38">
        <v>0.36</v>
      </c>
      <c r="H12" s="38">
        <v>0.35</v>
      </c>
      <c r="I12" s="46">
        <v>0.17499999999999999</v>
      </c>
      <c r="J12" s="48">
        <v>2.0049999999999999</v>
      </c>
      <c r="K12" s="60">
        <v>1</v>
      </c>
      <c r="L12" s="61">
        <v>5</v>
      </c>
      <c r="M12" s="62">
        <v>2.5</v>
      </c>
      <c r="N12" s="64">
        <v>8</v>
      </c>
      <c r="O12" s="49">
        <v>0</v>
      </c>
      <c r="P12" s="53">
        <v>0</v>
      </c>
      <c r="Q12" s="68">
        <v>2.0049999999999999</v>
      </c>
      <c r="R12" s="49"/>
    </row>
    <row r="13" spans="1:18" ht="15" customHeight="1" x14ac:dyDescent="0.3">
      <c r="A13" s="43">
        <v>130</v>
      </c>
      <c r="B13" s="15">
        <v>28982678</v>
      </c>
      <c r="C13" s="24" t="s">
        <v>49</v>
      </c>
      <c r="D13" s="41" t="s">
        <v>50</v>
      </c>
      <c r="E13" s="38" t="s">
        <v>17</v>
      </c>
      <c r="F13" s="38">
        <v>1.24</v>
      </c>
      <c r="G13" s="38">
        <v>0.46</v>
      </c>
      <c r="H13" s="38">
        <v>0.53</v>
      </c>
      <c r="I13" s="46">
        <v>0.19500000000000001</v>
      </c>
      <c r="J13" s="48">
        <v>2.4249999999999998</v>
      </c>
      <c r="K13" s="60"/>
      <c r="L13" s="61"/>
      <c r="M13" s="62"/>
      <c r="N13" s="63"/>
      <c r="O13" s="49">
        <v>5.5</v>
      </c>
      <c r="P13" s="53">
        <v>4</v>
      </c>
      <c r="Q13" s="68">
        <v>5.9599999999999991</v>
      </c>
      <c r="R13" s="49"/>
    </row>
  </sheetData>
  <sheetProtection selectLockedCells="1" selectUnlockedCells="1"/>
  <sortState xmlns:xlrd2="http://schemas.microsoft.com/office/spreadsheetml/2017/richdata2" ref="A2:S814">
    <sortCondition ref="A1:A8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LISTAS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HERMOSO</dc:creator>
  <cp:lastModifiedBy>JOSÉ ALBERTO HERMOSO GUTIÉRREZ</cp:lastModifiedBy>
  <dcterms:created xsi:type="dcterms:W3CDTF">2013-10-14T06:35:57Z</dcterms:created>
  <dcterms:modified xsi:type="dcterms:W3CDTF">2024-06-18T18:17:32Z</dcterms:modified>
</cp:coreProperties>
</file>